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asmulder/OneDrive/Документы/Доки СК/Тендеры/Торги/Аукционы/2018/ПО ЭКО/2 волна/Закупки/новый софт/"/>
    </mc:Choice>
  </mc:AlternateContent>
  <xr:revisionPtr revIDLastSave="0" documentId="13_ncr:1_{E848A4A8-F3D9-634E-AB29-8F63015CEF67}" xr6:coauthVersionLast="40" xr6:coauthVersionMax="40" xr10:uidLastSave="{00000000-0000-0000-0000-000000000000}"/>
  <bookViews>
    <workbookView xWindow="0" yWindow="460" windowWidth="28800" windowHeight="16600" xr2:uid="{00000000-000D-0000-FFFF-FFFF00000000}"/>
  </bookViews>
  <sheets>
    <sheet name="Заправка" sheetId="4" r:id="rId1"/>
  </sheets>
  <calcPr calcId="191029"/>
</workbook>
</file>

<file path=xl/calcChain.xml><?xml version="1.0" encoding="utf-8"?>
<calcChain xmlns="http://schemas.openxmlformats.org/spreadsheetml/2006/main">
  <c r="K6" i="4" l="1"/>
  <c r="L6" i="4" s="1"/>
  <c r="M6" i="4" s="1"/>
  <c r="N6" i="4" s="1"/>
  <c r="H6" i="4"/>
  <c r="I6" i="4" s="1"/>
  <c r="J6" i="4" s="1"/>
  <c r="N7" i="4" l="1"/>
</calcChain>
</file>

<file path=xl/sharedStrings.xml><?xml version="1.0" encoding="utf-8"?>
<sst xmlns="http://schemas.openxmlformats.org/spreadsheetml/2006/main" count="30" uniqueCount="30">
  <si>
    <t>№</t>
  </si>
  <si>
    <t>Ед. изм</t>
  </si>
  <si>
    <t>Кол-во</t>
  </si>
  <si>
    <t>Среднее квадратичное отклонение</t>
  </si>
  <si>
    <t xml:space="preserve">Средняя арифметическая цена за единицу     &lt;ц&gt; </t>
  </si>
  <si>
    <t>Обоснование начальной (максимальной) цены контракта</t>
  </si>
  <si>
    <t>НМЦК, определенная методом сопоставимых рыночных цен (анализа рынка)*</t>
  </si>
  <si>
    <t xml:space="preserve">*Определение НМЦК произведено Заказчиком в соответствии с  Приказом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исполнителем)". </t>
  </si>
  <si>
    <t>В результате проведенного расчета Н(М)ЦК, ЦКЕП контракта составила, руб.:</t>
  </si>
  <si>
    <t>Цена за единицу изм. (руб.)</t>
  </si>
  <si>
    <t>Цена за единицу изм. с округлением (вниз) до сотых долей после запятой (руб.)</t>
  </si>
  <si>
    <t>Однородность совокупности значений выявленных цен, используемых в расчете НМЦК**</t>
  </si>
  <si>
    <t>** В соответствии с п.3.20.1 Методических рекомендаций, утвержденных приказом Минэкономразвития РФ от 02.10.2013 №567 расчет произведен с помощью стандартных функций табличного редактора EXCEL.</t>
  </si>
  <si>
    <t>Источник информации о цене (руб./ед.изм.)</t>
  </si>
  <si>
    <t xml:space="preserve">Контрактный управляющий </t>
  </si>
  <si>
    <t>С.В. Карюкин</t>
  </si>
  <si>
    <t>шт</t>
  </si>
  <si>
    <t>Наименование</t>
  </si>
  <si>
    <t>Стоиомсть с учетом округления цены за единицу (руб.)**</t>
  </si>
  <si>
    <t>НМЦК</t>
  </si>
  <si>
    <r>
      <t xml:space="preserve">коэффициент вариации цен V (%)           </t>
    </r>
    <r>
      <rPr>
        <i/>
        <sz val="11"/>
        <color theme="1"/>
        <rFont val="Calibri"/>
        <family val="1"/>
        <charset val="204"/>
        <scheme val="minor"/>
      </rPr>
      <t xml:space="preserve">         (не должен превышать 33%)</t>
    </r>
  </si>
  <si>
    <r>
      <rPr>
        <b/>
        <sz val="11"/>
        <color theme="1"/>
        <rFont val="Calibri"/>
        <family val="1"/>
        <charset val="204"/>
        <scheme val="minor"/>
      </rPr>
      <t>Расчет НМЦК по формуле</t>
    </r>
    <r>
      <rPr>
        <sz val="11"/>
        <color theme="1"/>
        <rFont val="Calibri"/>
        <family val="1"/>
        <charset val="204"/>
        <scheme val="minor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</si>
  <si>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 xml:space="preserve"> </t>
  </si>
  <si>
    <t>Источник финансирования: (Глава; Раздел(подраздел); Целевая статья; Вид расходов; КОСГУ): 417 0301 8890019 242 226</t>
  </si>
  <si>
    <t>Приложение № 2 Обоснование НМЦК к Документации об электронном аукционе № 60</t>
  </si>
  <si>
    <t>Поставка ПО</t>
  </si>
  <si>
    <t>Неисключительные права (лицензия) бессрочного использования специального программного обеспечения для криминалистического исследования компьютерной информации с возможностью обновлений в течение 1 (одного) года</t>
  </si>
  <si>
    <t xml:space="preserve">Коммерческое предложение № 1от 29.11.2018
</t>
  </si>
  <si>
    <t xml:space="preserve">Коммерческое предложение № 2 от 29.11.2018
</t>
  </si>
  <si>
    <t xml:space="preserve">Коммерческое предложение № 3 от 29.11.2018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</si>
</sst>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1"/>
      <color theme="1"/>
      <name val="Calibri"/>
      <family val="1"/>
      <charset val="204"/>
      <scheme val="minor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1"/>
      <charset val="204"/>
      <scheme val="minor"/>
    </font>
    <font>
      <sz val="11"/>
      <color theme="1"/>
      <name val="Calibri"/>
      <family val="1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14" fontId="1" fillId="0" borderId="0" xfId="0" applyNumberFormat="1" applyFont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/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 wrapText="1"/>
    </xf>
    <xf numFmtId="0" fontId="1" fillId="0" borderId="4" xfId="0" applyFont="1" applyBorder="1" applyAlignment="1"/>
    <xf numFmtId="0" fontId="1" fillId="0" borderId="2" xfId="0" applyFont="1" applyBorder="1" applyAlignment="1"/>
    <xf numFmtId="0" fontId="3" fillId="0" borderId="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952500</xdr:rowOff>
    </xdr:from>
    <xdr:to>
      <xdr:col>8</xdr:col>
      <xdr:colOff>0</xdr:colOff>
      <xdr:row>3</xdr:row>
      <xdr:rowOff>1304925</xdr:rowOff>
    </xdr:to>
    <xdr:pic>
      <xdr:nvPicPr>
        <xdr:cNvPr id="4883" name="Picture 1">
          <a:extLst>
            <a:ext uri="{FF2B5EF4-FFF2-40B4-BE49-F238E27FC236}">
              <a16:creationId xmlns:a16="http://schemas.microsoft.com/office/drawing/2014/main" id="{00000000-0008-0000-0000-000013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2552700"/>
          <a:ext cx="10191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3</xdr:row>
      <xdr:rowOff>1238250</xdr:rowOff>
    </xdr:from>
    <xdr:to>
      <xdr:col>8</xdr:col>
      <xdr:colOff>457200</xdr:colOff>
      <xdr:row>3</xdr:row>
      <xdr:rowOff>1466850</xdr:rowOff>
    </xdr:to>
    <xdr:pic>
      <xdr:nvPicPr>
        <xdr:cNvPr id="4884" name="Picture 6">
          <a:extLst>
            <a:ext uri="{FF2B5EF4-FFF2-40B4-BE49-F238E27FC236}">
              <a16:creationId xmlns:a16="http://schemas.microsoft.com/office/drawing/2014/main" id="{00000000-0008-0000-0000-000014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2838450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3</xdr:row>
      <xdr:rowOff>952500</xdr:rowOff>
    </xdr:from>
    <xdr:to>
      <xdr:col>8</xdr:col>
      <xdr:colOff>0</xdr:colOff>
      <xdr:row>3</xdr:row>
      <xdr:rowOff>1304925</xdr:rowOff>
    </xdr:to>
    <xdr:pic>
      <xdr:nvPicPr>
        <xdr:cNvPr id="4885" name="Picture 1">
          <a:extLst>
            <a:ext uri="{FF2B5EF4-FFF2-40B4-BE49-F238E27FC236}">
              <a16:creationId xmlns:a16="http://schemas.microsoft.com/office/drawing/2014/main" id="{00000000-0008-0000-0000-000015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2552700"/>
          <a:ext cx="10191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3</xdr:row>
      <xdr:rowOff>1238250</xdr:rowOff>
    </xdr:from>
    <xdr:to>
      <xdr:col>8</xdr:col>
      <xdr:colOff>457200</xdr:colOff>
      <xdr:row>3</xdr:row>
      <xdr:rowOff>1466850</xdr:rowOff>
    </xdr:to>
    <xdr:pic>
      <xdr:nvPicPr>
        <xdr:cNvPr id="4886" name="Picture 6">
          <a:extLst>
            <a:ext uri="{FF2B5EF4-FFF2-40B4-BE49-F238E27FC236}">
              <a16:creationId xmlns:a16="http://schemas.microsoft.com/office/drawing/2014/main" id="{00000000-0008-0000-0000-000016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2838450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28575</xdr:colOff>
      <xdr:row>3</xdr:row>
      <xdr:rowOff>1190625</xdr:rowOff>
    </xdr:from>
    <xdr:to>
      <xdr:col>10</xdr:col>
      <xdr:colOff>9525</xdr:colOff>
      <xdr:row>3</xdr:row>
      <xdr:rowOff>1543050</xdr:rowOff>
    </xdr:to>
    <xdr:pic>
      <xdr:nvPicPr>
        <xdr:cNvPr id="4887" name="Picture 1">
          <a:extLst>
            <a:ext uri="{FF2B5EF4-FFF2-40B4-BE49-F238E27FC236}">
              <a16:creationId xmlns:a16="http://schemas.microsoft.com/office/drawing/2014/main" id="{00000000-0008-0000-0000-000017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2390775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</xdr:colOff>
      <xdr:row>3</xdr:row>
      <xdr:rowOff>923925</xdr:rowOff>
    </xdr:from>
    <xdr:to>
      <xdr:col>8</xdr:col>
      <xdr:colOff>1019175</xdr:colOff>
      <xdr:row>3</xdr:row>
      <xdr:rowOff>1362075</xdr:rowOff>
    </xdr:to>
    <xdr:pic>
      <xdr:nvPicPr>
        <xdr:cNvPr id="4888" name="Picture 2">
          <a:extLst>
            <a:ext uri="{FF2B5EF4-FFF2-40B4-BE49-F238E27FC236}">
              <a16:creationId xmlns:a16="http://schemas.microsoft.com/office/drawing/2014/main" id="{00000000-0008-0000-0000-000018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252412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171450</xdr:colOff>
      <xdr:row>3</xdr:row>
      <xdr:rowOff>2057400</xdr:rowOff>
    </xdr:from>
    <xdr:to>
      <xdr:col>10</xdr:col>
      <xdr:colOff>1657350</xdr:colOff>
      <xdr:row>3</xdr:row>
      <xdr:rowOff>2419350</xdr:rowOff>
    </xdr:to>
    <xdr:pic>
      <xdr:nvPicPr>
        <xdr:cNvPr id="4889" name="Picture 5">
          <a:extLst>
            <a:ext uri="{FF2B5EF4-FFF2-40B4-BE49-F238E27FC236}">
              <a16:creationId xmlns:a16="http://schemas.microsoft.com/office/drawing/2014/main" id="{00000000-0008-0000-0000-000019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050" y="325755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304800</xdr:colOff>
      <xdr:row>3</xdr:row>
      <xdr:rowOff>1238250</xdr:rowOff>
    </xdr:from>
    <xdr:to>
      <xdr:col>10</xdr:col>
      <xdr:colOff>457200</xdr:colOff>
      <xdr:row>3</xdr:row>
      <xdr:rowOff>1466850</xdr:rowOff>
    </xdr:to>
    <xdr:pic>
      <xdr:nvPicPr>
        <xdr:cNvPr id="4890" name="Picture 6">
          <a:extLst>
            <a:ext uri="{FF2B5EF4-FFF2-40B4-BE49-F238E27FC236}">
              <a16:creationId xmlns:a16="http://schemas.microsoft.com/office/drawing/2014/main" id="{00000000-0008-0000-0000-00001A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2838450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5"/>
  <sheetViews>
    <sheetView tabSelected="1" topLeftCell="A4" workbookViewId="0">
      <selection activeCell="B16" sqref="B16"/>
    </sheetView>
  </sheetViews>
  <sheetFormatPr baseColWidth="10" defaultColWidth="9.1640625" defaultRowHeight="31.5" customHeight="1" x14ac:dyDescent="0.2"/>
  <cols>
    <col min="1" max="1" width="3.1640625" style="1" customWidth="1"/>
    <col min="2" max="2" width="36.33203125" style="1" customWidth="1"/>
    <col min="3" max="3" width="5.83203125" style="1" customWidth="1"/>
    <col min="4" max="4" width="11.5" style="1" customWidth="1"/>
    <col min="5" max="5" width="14.5" style="1" customWidth="1"/>
    <col min="6" max="6" width="14.6640625" style="1" customWidth="1"/>
    <col min="7" max="7" width="14.5" style="1" customWidth="1"/>
    <col min="8" max="9" width="15.5" style="1" customWidth="1"/>
    <col min="10" max="10" width="14.33203125" style="1" customWidth="1"/>
    <col min="11" max="11" width="28" style="1" customWidth="1"/>
    <col min="12" max="12" width="16.5" style="1" customWidth="1"/>
    <col min="13" max="13" width="14.83203125" style="1" customWidth="1"/>
    <col min="14" max="14" width="14.5" style="1" customWidth="1"/>
    <col min="15" max="16384" width="9.1640625" style="1"/>
  </cols>
  <sheetData>
    <row r="1" spans="1:29" ht="31.5" customHeight="1" x14ac:dyDescent="0.2">
      <c r="B1" s="2"/>
      <c r="C1" s="2"/>
      <c r="K1" s="3"/>
      <c r="L1" s="41" t="s">
        <v>24</v>
      </c>
      <c r="M1" s="41"/>
      <c r="N1" s="41"/>
      <c r="O1" s="4"/>
      <c r="P1" s="4"/>
      <c r="Q1" s="4"/>
      <c r="R1" s="4"/>
      <c r="S1" s="4"/>
      <c r="T1" s="4"/>
      <c r="U1" s="4"/>
      <c r="V1" s="4"/>
      <c r="W1" s="5"/>
      <c r="X1" s="5"/>
      <c r="Y1" s="5"/>
      <c r="Z1" s="5"/>
      <c r="AA1" s="5"/>
      <c r="AB1" s="5"/>
      <c r="AC1" s="5"/>
    </row>
    <row r="2" spans="1:29" ht="70.5" customHeight="1" x14ac:dyDescent="0.2">
      <c r="A2" s="29" t="s">
        <v>5</v>
      </c>
      <c r="B2" s="29"/>
      <c r="C2" s="29"/>
      <c r="D2" s="29"/>
      <c r="E2" s="29"/>
      <c r="F2" s="29"/>
      <c r="G2" s="29"/>
      <c r="H2" s="29"/>
      <c r="I2" s="29"/>
      <c r="J2" s="29"/>
      <c r="K2" s="30"/>
      <c r="L2" s="42"/>
      <c r="M2" s="42"/>
      <c r="N2" s="42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31.5" customHeight="1" x14ac:dyDescent="0.2">
      <c r="A3" s="33" t="s">
        <v>0</v>
      </c>
      <c r="B3" s="34" t="s">
        <v>17</v>
      </c>
      <c r="C3" s="34" t="s">
        <v>1</v>
      </c>
      <c r="D3" s="34" t="s">
        <v>2</v>
      </c>
      <c r="E3" s="31" t="s">
        <v>13</v>
      </c>
      <c r="F3" s="31"/>
      <c r="G3" s="31"/>
      <c r="H3" s="32" t="s">
        <v>11</v>
      </c>
      <c r="I3" s="32"/>
      <c r="J3" s="32"/>
      <c r="K3" s="38" t="s">
        <v>6</v>
      </c>
      <c r="L3" s="39"/>
      <c r="M3" s="39"/>
      <c r="N3" s="40"/>
    </row>
    <row r="4" spans="1:29" ht="208.5" customHeight="1" x14ac:dyDescent="0.2">
      <c r="A4" s="33"/>
      <c r="B4" s="34"/>
      <c r="C4" s="34"/>
      <c r="D4" s="34"/>
      <c r="E4" s="6" t="s">
        <v>27</v>
      </c>
      <c r="F4" s="6" t="s">
        <v>28</v>
      </c>
      <c r="G4" s="6" t="s">
        <v>29</v>
      </c>
      <c r="H4" s="6" t="s">
        <v>4</v>
      </c>
      <c r="I4" s="6" t="s">
        <v>3</v>
      </c>
      <c r="J4" s="7" t="s">
        <v>20</v>
      </c>
      <c r="K4" s="8" t="s">
        <v>21</v>
      </c>
      <c r="L4" s="9" t="s">
        <v>9</v>
      </c>
      <c r="M4" s="9" t="s">
        <v>10</v>
      </c>
      <c r="N4" s="9" t="s">
        <v>18</v>
      </c>
    </row>
    <row r="5" spans="1:29" s="10" customFormat="1" ht="31.5" customHeight="1" x14ac:dyDescent="0.2">
      <c r="A5" s="35" t="s">
        <v>25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7"/>
      <c r="O5" s="10" t="s">
        <v>22</v>
      </c>
    </row>
    <row r="6" spans="1:29" s="10" customFormat="1" ht="189" customHeight="1" x14ac:dyDescent="0.2">
      <c r="A6" s="24">
        <v>1</v>
      </c>
      <c r="B6" s="23" t="s">
        <v>26</v>
      </c>
      <c r="C6" s="11" t="s">
        <v>16</v>
      </c>
      <c r="D6" s="11">
        <v>1</v>
      </c>
      <c r="E6" s="12">
        <v>246500</v>
      </c>
      <c r="F6" s="12">
        <v>246500</v>
      </c>
      <c r="G6" s="12">
        <v>246500</v>
      </c>
      <c r="H6" s="13">
        <f>AVERAGE(E6:G6)</f>
        <v>246500</v>
      </c>
      <c r="I6" s="14">
        <f>SQRT(((SUM((POWER(E6-H6,2)),(POWER(F6-H6,2)),(POWER(G6-H6,2)))/(COLUMNS(E6:G6)-1))))</f>
        <v>0</v>
      </c>
      <c r="J6" s="14">
        <f>I6/H6*100</f>
        <v>0</v>
      </c>
      <c r="K6" s="13">
        <f>((D6/3)*(SUM(E6:G6)))</f>
        <v>246500</v>
      </c>
      <c r="L6" s="15">
        <f>K6/D6</f>
        <v>246500</v>
      </c>
      <c r="M6" s="16">
        <f>ROUND(L6,2)</f>
        <v>246500</v>
      </c>
      <c r="N6" s="13">
        <f>M6*D6</f>
        <v>246500</v>
      </c>
    </row>
    <row r="7" spans="1:29" ht="31.5" customHeight="1" x14ac:dyDescent="0.2">
      <c r="A7" s="27" t="s">
        <v>8</v>
      </c>
      <c r="B7" s="27"/>
      <c r="C7" s="27"/>
      <c r="D7" s="27"/>
      <c r="E7" s="27"/>
      <c r="F7" s="27"/>
      <c r="G7" s="27"/>
      <c r="H7" s="17"/>
      <c r="I7" s="17"/>
      <c r="J7" s="17"/>
      <c r="K7" s="18"/>
      <c r="L7" s="19"/>
      <c r="M7" s="20" t="s">
        <v>19</v>
      </c>
      <c r="N7" s="21">
        <f>SUM(N5:N6)</f>
        <v>246500</v>
      </c>
    </row>
    <row r="8" spans="1:29" ht="31.5" customHeight="1" x14ac:dyDescent="0.2">
      <c r="A8" s="28" t="s">
        <v>7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29" ht="31.5" customHeight="1" x14ac:dyDescent="0.2">
      <c r="A9" s="1" t="s">
        <v>12</v>
      </c>
    </row>
    <row r="10" spans="1:29" ht="53.25" customHeight="1" x14ac:dyDescent="0.2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29" ht="18" customHeight="1" x14ac:dyDescent="0.2">
      <c r="A11" s="26" t="s">
        <v>23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29" ht="12.75" customHeight="1" x14ac:dyDescent="0.2"/>
    <row r="13" spans="1:29" ht="16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29" ht="44.25" customHeight="1" x14ac:dyDescent="0.2">
      <c r="B14" s="1" t="s">
        <v>14</v>
      </c>
      <c r="E14" s="1" t="s">
        <v>15</v>
      </c>
    </row>
    <row r="15" spans="1:29" ht="31.5" customHeight="1" x14ac:dyDescent="0.2">
      <c r="B15" s="22">
        <v>43433</v>
      </c>
    </row>
  </sheetData>
  <mergeCells count="15">
    <mergeCell ref="A13:N13"/>
    <mergeCell ref="A11:O11"/>
    <mergeCell ref="A7:G7"/>
    <mergeCell ref="A8:K8"/>
    <mergeCell ref="A2:K2"/>
    <mergeCell ref="E3:G3"/>
    <mergeCell ref="H3:J3"/>
    <mergeCell ref="A3:A4"/>
    <mergeCell ref="B3:B4"/>
    <mergeCell ref="C3:C4"/>
    <mergeCell ref="A5:N5"/>
    <mergeCell ref="D3:D4"/>
    <mergeCell ref="K3:N3"/>
    <mergeCell ref="L1:N2"/>
    <mergeCell ref="A10:N10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Заправка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Stas Mulder</cp:lastModifiedBy>
  <cp:lastPrinted>2016-08-11T05:10:55Z</cp:lastPrinted>
  <dcterms:created xsi:type="dcterms:W3CDTF">2014-01-15T18:15:09Z</dcterms:created>
  <dcterms:modified xsi:type="dcterms:W3CDTF">2018-11-29T11:42:20Z</dcterms:modified>
</cp:coreProperties>
</file>