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24fs\zakupki$\2020\Закупки\ЕД ПОСТАВЩИК\Ед.поставщик\169 Создание АВП «Не резиновая»_ИП Рымарев И.А._Князев\Документация\"/>
    </mc:Choice>
  </mc:AlternateContent>
  <bookViews>
    <workbookView xWindow="0" yWindow="0" windowWidth="28800" windowHeight="18000"/>
  </bookViews>
  <sheets>
    <sheet name="Расчет МЦД" sheetId="1" r:id="rId1"/>
  </sheets>
  <definedNames>
    <definedName name="_xlnm.Print_Area" localSheetId="0">'Расчет МЦД'!$A$1:$F$20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F28" i="1"/>
  <c r="F27" i="1"/>
  <c r="F26" i="1"/>
  <c r="F25" i="1"/>
  <c r="F18" i="1"/>
  <c r="F12" i="1"/>
  <c r="F8" i="1"/>
  <c r="F9" i="1" s="1"/>
  <c r="F29" i="1" l="1"/>
  <c r="F30" i="1" s="1"/>
  <c r="F34" i="1" s="1"/>
  <c r="F37" i="1" s="1"/>
</calcChain>
</file>

<file path=xl/sharedStrings.xml><?xml version="1.0" encoding="utf-8"?>
<sst xmlns="http://schemas.openxmlformats.org/spreadsheetml/2006/main" count="69" uniqueCount="62">
  <si>
    <t>№ п/п</t>
  </si>
  <si>
    <t>Наименование затрат</t>
  </si>
  <si>
    <t>Кол-во</t>
  </si>
  <si>
    <t>Прямые расходы</t>
  </si>
  <si>
    <t>Материальные ресурсы:</t>
  </si>
  <si>
    <t>Итого материальные ресурсы</t>
  </si>
  <si>
    <t>Фонд оплаты труда (ФОТ):</t>
  </si>
  <si>
    <t>Итого ФОТ</t>
  </si>
  <si>
    <t>Взносы и прочие обязательные платежи:</t>
  </si>
  <si>
    <t>Обязательное социальное страхование</t>
  </si>
  <si>
    <t>Обязательное медицинское страхование</t>
  </si>
  <si>
    <t>Обязательное страхование от несчастных случаев</t>
  </si>
  <si>
    <t>Итого взносы и обязательные платежи</t>
  </si>
  <si>
    <t>НДС</t>
  </si>
  <si>
    <t>Определение цены договора при осуществлении закупок работ (услуг) с применением затратного метода</t>
  </si>
  <si>
    <t xml:space="preserve"> Способ определения поставщика (подрядчика, исполнителя) - Единственный поставщик</t>
  </si>
  <si>
    <t>1.1.</t>
  </si>
  <si>
    <t>2.1.</t>
  </si>
  <si>
    <t>3.1.</t>
  </si>
  <si>
    <t>Обязательное пенсионное страхование</t>
  </si>
  <si>
    <t>3.2.</t>
  </si>
  <si>
    <t>3.3.</t>
  </si>
  <si>
    <t>3.4.</t>
  </si>
  <si>
    <t>Ед.изм.</t>
  </si>
  <si>
    <t>Цена без НДС, руб</t>
  </si>
  <si>
    <t>Стоимость, руб.</t>
  </si>
  <si>
    <t>Машины и механизмы</t>
  </si>
  <si>
    <r>
      <t>Накладные расходы</t>
    </r>
    <r>
      <rPr>
        <sz val="12"/>
        <color rgb="FF000000"/>
        <rFont val="Times New Roman"/>
        <family val="1"/>
        <charset val="204"/>
      </rPr>
      <t xml:space="preserve"> </t>
    </r>
  </si>
  <si>
    <t>смена</t>
  </si>
  <si>
    <t>1.</t>
  </si>
  <si>
    <t>Реквизит</t>
  </si>
  <si>
    <t>__% от ФОТ</t>
  </si>
  <si>
    <t>Итого машины и механизмы</t>
  </si>
  <si>
    <t>5.</t>
  </si>
  <si>
    <t>Услуги сторонних организаций:</t>
  </si>
  <si>
    <t>5.1.</t>
  </si>
  <si>
    <t>Услуги производственной группы</t>
  </si>
  <si>
    <t>Выпуск</t>
  </si>
  <si>
    <t>5.2.</t>
  </si>
  <si>
    <t>Монтажно-тонировочные услуги</t>
  </si>
  <si>
    <t>5.3.</t>
  </si>
  <si>
    <t>Услуги по изготовлению компьютерной графики</t>
  </si>
  <si>
    <t>5.4.</t>
  </si>
  <si>
    <t>Аренда видеокамеры Panasonic GH5</t>
  </si>
  <si>
    <t>5.5.</t>
  </si>
  <si>
    <t>Аренда звукового оборудования</t>
  </si>
  <si>
    <t>5.6.</t>
  </si>
  <si>
    <t>Аренда/Покупка светового оборудования LED-панели, кинофло</t>
  </si>
  <si>
    <t>комплект</t>
  </si>
  <si>
    <t>5.7.</t>
  </si>
  <si>
    <t>Аренда монтажной станции</t>
  </si>
  <si>
    <t>Итого услуги сторонних организаций</t>
  </si>
  <si>
    <r>
      <t>Итого прямые расходы</t>
    </r>
    <r>
      <rPr>
        <sz val="12"/>
        <color rgb="FF000000"/>
        <rFont val="Times New Roman"/>
        <family val="1"/>
        <charset val="204"/>
      </rPr>
      <t xml:space="preserve"> </t>
    </r>
  </si>
  <si>
    <t>7.1.</t>
  </si>
  <si>
    <t>Транспортные услуги</t>
  </si>
  <si>
    <t>7.2.</t>
  </si>
  <si>
    <t>Канцелярия, хозяйственные и т.д.</t>
  </si>
  <si>
    <t xml:space="preserve">Себестоимость </t>
  </si>
  <si>
    <t>Плановая прибыль</t>
  </si>
  <si>
    <t xml:space="preserve">Итого </t>
  </si>
  <si>
    <t>Письмо исх. № б/н от 10.01.2020 г.</t>
  </si>
  <si>
    <t>Итого начальная (максимальная) цена договора за создание 9 (Девяти) выпусков составляет: 2 980 080 (Два миллиона девятьсот восемьдесят тысяч восемьдесят) рублей 00 копеек, без учета НДС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</si>
</sst>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9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3" fontId="0" fillId="0" borderId="0" xfId="0" applyNumberFormat="1"/>
    <xf numFmtId="4" fontId="0" fillId="0" borderId="0" xfId="0" applyNumberFormat="1"/>
    <xf numFmtId="0" fontId="3" fillId="0" borderId="0" xfId="0" applyFont="1"/>
    <xf numFmtId="0" fontId="0" fillId="2" borderId="0" xfId="0" applyFill="1"/>
    <xf numFmtId="4" fontId="4" fillId="2" borderId="0" xfId="0" applyNumberFormat="1" applyFont="1" applyFill="1" applyBorder="1" applyAlignment="1">
      <alignment horizontal="right" vertical="center"/>
    </xf>
    <xf numFmtId="3" fontId="5" fillId="0" borderId="0" xfId="0" applyNumberFormat="1" applyFont="1"/>
    <xf numFmtId="4" fontId="5" fillId="0" borderId="0" xfId="0" applyNumberFormat="1" applyFont="1"/>
    <xf numFmtId="4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9" fontId="8" fillId="0" borderId="1" xfId="0" applyNumberFormat="1" applyFont="1" applyBorder="1" applyAlignment="1">
      <alignment horizontal="right" vertical="center"/>
    </xf>
    <xf numFmtId="10" fontId="8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" fontId="5" fillId="0" borderId="0" xfId="0" applyNumberFormat="1" applyFont="1" applyAlignment="1">
      <alignment horizontal="left" vertical="top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zoomScaleNormal="100" zoomScalePageLayoutView="156" workbookViewId="0">
      <selection activeCell="A41" sqref="A41:B41"/>
    </sheetView>
  </sheetViews>
  <sheetFormatPr defaultColWidth="11" defaultRowHeight="15.75" x14ac:dyDescent="0.25"/>
  <cols>
    <col min="1" max="1" width="4.125" style="1" customWidth="1"/>
    <col min="2" max="2" width="45.5" style="1" customWidth="1"/>
    <col min="3" max="3" width="10.125" style="1" customWidth="1"/>
    <col min="4" max="4" width="11" style="1"/>
    <col min="5" max="5" width="11.25" style="2" customWidth="1"/>
    <col min="6" max="6" width="11.75" style="2" customWidth="1"/>
  </cols>
  <sheetData>
    <row r="2" spans="1:7" ht="34.5" customHeight="1" x14ac:dyDescent="0.25">
      <c r="A2" s="29" t="s">
        <v>14</v>
      </c>
      <c r="B2" s="29"/>
      <c r="C2" s="29"/>
      <c r="D2" s="29"/>
      <c r="E2" s="29"/>
      <c r="F2" s="29"/>
    </row>
    <row r="3" spans="1:7" ht="15.75" customHeight="1" x14ac:dyDescent="0.25">
      <c r="A3" s="30" t="s">
        <v>15</v>
      </c>
      <c r="B3" s="30"/>
      <c r="C3" s="30"/>
      <c r="D3" s="30"/>
      <c r="E3" s="30"/>
      <c r="F3" s="30"/>
    </row>
    <row r="4" spans="1:7" ht="31.5" x14ac:dyDescent="0.25">
      <c r="A4" s="12" t="s">
        <v>0</v>
      </c>
      <c r="B4" s="12" t="s">
        <v>1</v>
      </c>
      <c r="C4" s="12" t="s">
        <v>23</v>
      </c>
      <c r="D4" s="12" t="s">
        <v>2</v>
      </c>
      <c r="E4" s="13" t="s">
        <v>24</v>
      </c>
      <c r="F4" s="13" t="s">
        <v>25</v>
      </c>
    </row>
    <row r="5" spans="1:7" x14ac:dyDescent="0.25">
      <c r="A5" s="14">
        <v>1</v>
      </c>
      <c r="B5" s="14">
        <v>2</v>
      </c>
      <c r="C5" s="14">
        <v>3</v>
      </c>
      <c r="D5" s="14">
        <v>4</v>
      </c>
      <c r="E5" s="15">
        <v>5</v>
      </c>
      <c r="F5" s="15">
        <v>6</v>
      </c>
    </row>
    <row r="6" spans="1:7" x14ac:dyDescent="0.25">
      <c r="A6" s="16"/>
      <c r="B6" s="17" t="s">
        <v>3</v>
      </c>
      <c r="C6" s="16"/>
      <c r="D6" s="16"/>
      <c r="E6" s="18"/>
      <c r="F6" s="18"/>
    </row>
    <row r="7" spans="1:7" x14ac:dyDescent="0.25">
      <c r="A7" s="10" t="s">
        <v>29</v>
      </c>
      <c r="B7" s="17" t="s">
        <v>4</v>
      </c>
      <c r="C7" s="16"/>
      <c r="D7" s="16"/>
      <c r="E7" s="18"/>
      <c r="F7" s="18"/>
    </row>
    <row r="8" spans="1:7" x14ac:dyDescent="0.25">
      <c r="A8" s="19" t="s">
        <v>16</v>
      </c>
      <c r="B8" s="20" t="s">
        <v>30</v>
      </c>
      <c r="C8" s="16"/>
      <c r="D8" s="16">
        <v>1</v>
      </c>
      <c r="E8" s="18">
        <v>15000</v>
      </c>
      <c r="F8" s="18">
        <f>E8*D8</f>
        <v>15000</v>
      </c>
    </row>
    <row r="9" spans="1:7" x14ac:dyDescent="0.25">
      <c r="A9" s="10"/>
      <c r="B9" s="17" t="s">
        <v>5</v>
      </c>
      <c r="C9" s="16"/>
      <c r="D9" s="16"/>
      <c r="E9" s="18"/>
      <c r="F9" s="21">
        <f>F8</f>
        <v>15000</v>
      </c>
    </row>
    <row r="10" spans="1:7" x14ac:dyDescent="0.25">
      <c r="A10" s="22">
        <v>2</v>
      </c>
      <c r="B10" s="23" t="s">
        <v>6</v>
      </c>
      <c r="C10" s="24"/>
      <c r="D10" s="24"/>
      <c r="E10" s="25"/>
      <c r="F10" s="25"/>
    </row>
    <row r="11" spans="1:7" x14ac:dyDescent="0.25">
      <c r="A11" s="19" t="s">
        <v>17</v>
      </c>
      <c r="B11" s="20"/>
      <c r="C11" s="16"/>
      <c r="D11" s="16"/>
      <c r="E11" s="18"/>
      <c r="F11" s="9"/>
    </row>
    <row r="12" spans="1:7" x14ac:dyDescent="0.25">
      <c r="A12" s="10"/>
      <c r="B12" s="31" t="s">
        <v>7</v>
      </c>
      <c r="C12" s="32"/>
      <c r="D12" s="16"/>
      <c r="E12" s="18"/>
      <c r="F12" s="8">
        <f>SUM(F11:F11)</f>
        <v>0</v>
      </c>
    </row>
    <row r="13" spans="1:7" x14ac:dyDescent="0.25">
      <c r="A13" s="10">
        <v>3</v>
      </c>
      <c r="B13" s="26" t="s">
        <v>8</v>
      </c>
      <c r="C13" s="16"/>
      <c r="D13" s="16"/>
      <c r="E13" s="18"/>
      <c r="F13" s="18"/>
    </row>
    <row r="14" spans="1:7" ht="15" customHeight="1" x14ac:dyDescent="0.25">
      <c r="A14" s="19" t="s">
        <v>18</v>
      </c>
      <c r="B14" s="20" t="s">
        <v>19</v>
      </c>
      <c r="C14" s="16" t="s">
        <v>31</v>
      </c>
      <c r="D14" s="27">
        <v>0.22</v>
      </c>
      <c r="E14" s="18"/>
      <c r="F14" s="9">
        <v>0</v>
      </c>
      <c r="G14" s="3"/>
    </row>
    <row r="15" spans="1:7" ht="15" customHeight="1" x14ac:dyDescent="0.25">
      <c r="A15" s="19" t="s">
        <v>20</v>
      </c>
      <c r="B15" s="20" t="s">
        <v>9</v>
      </c>
      <c r="C15" s="16" t="s">
        <v>31</v>
      </c>
      <c r="D15" s="28">
        <v>2.9000000000000001E-2</v>
      </c>
      <c r="E15" s="18"/>
      <c r="F15" s="9">
        <v>0</v>
      </c>
      <c r="G15" s="3"/>
    </row>
    <row r="16" spans="1:7" ht="15" customHeight="1" x14ac:dyDescent="0.25">
      <c r="A16" s="19" t="s">
        <v>21</v>
      </c>
      <c r="B16" s="20" t="s">
        <v>10</v>
      </c>
      <c r="C16" s="16" t="s">
        <v>31</v>
      </c>
      <c r="D16" s="28">
        <v>5.0999999999999997E-2</v>
      </c>
      <c r="E16" s="18"/>
      <c r="F16" s="9">
        <v>0</v>
      </c>
    </row>
    <row r="17" spans="1:9" x14ac:dyDescent="0.25">
      <c r="A17" s="19" t="s">
        <v>22</v>
      </c>
      <c r="B17" s="20" t="s">
        <v>11</v>
      </c>
      <c r="C17" s="16" t="s">
        <v>31</v>
      </c>
      <c r="D17" s="28">
        <v>2E-3</v>
      </c>
      <c r="E17" s="18"/>
      <c r="F17" s="9">
        <v>0</v>
      </c>
    </row>
    <row r="18" spans="1:9" ht="15.75" customHeight="1" x14ac:dyDescent="0.25">
      <c r="A18" s="10"/>
      <c r="B18" s="17" t="s">
        <v>12</v>
      </c>
      <c r="C18" s="16"/>
      <c r="D18" s="16"/>
      <c r="E18" s="18"/>
      <c r="F18" s="8">
        <f>SUM(F14:F17)</f>
        <v>0</v>
      </c>
    </row>
    <row r="19" spans="1:9" x14ac:dyDescent="0.25">
      <c r="A19" s="10">
        <v>4</v>
      </c>
      <c r="B19" s="17" t="s">
        <v>26</v>
      </c>
      <c r="C19" s="16"/>
      <c r="D19" s="16"/>
      <c r="E19" s="18"/>
      <c r="F19" s="18"/>
    </row>
    <row r="20" spans="1:9" x14ac:dyDescent="0.25">
      <c r="A20" s="10"/>
      <c r="B20" s="17" t="s">
        <v>32</v>
      </c>
      <c r="C20" s="16"/>
      <c r="D20" s="11"/>
      <c r="E20" s="18"/>
      <c r="F20" s="8">
        <v>0</v>
      </c>
      <c r="G20" s="5"/>
      <c r="H20" s="4"/>
      <c r="I20" s="4"/>
    </row>
    <row r="21" spans="1:9" x14ac:dyDescent="0.25">
      <c r="A21" s="10" t="s">
        <v>33</v>
      </c>
      <c r="B21" s="31" t="s">
        <v>34</v>
      </c>
      <c r="C21" s="32"/>
      <c r="D21" s="11"/>
      <c r="E21" s="18"/>
      <c r="F21" s="8"/>
    </row>
    <row r="22" spans="1:9" ht="15.75" customHeight="1" x14ac:dyDescent="0.25">
      <c r="A22" s="19" t="s">
        <v>35</v>
      </c>
      <c r="B22" s="20" t="s">
        <v>36</v>
      </c>
      <c r="C22" s="16" t="s">
        <v>37</v>
      </c>
      <c r="D22" s="16"/>
      <c r="E22" s="18"/>
      <c r="F22" s="9">
        <v>208695.65</v>
      </c>
    </row>
    <row r="23" spans="1:9" x14ac:dyDescent="0.25">
      <c r="A23" s="10" t="s">
        <v>38</v>
      </c>
      <c r="B23" s="16" t="s">
        <v>39</v>
      </c>
      <c r="C23" s="16" t="s">
        <v>37</v>
      </c>
      <c r="D23" s="11"/>
      <c r="E23" s="9"/>
      <c r="F23" s="9">
        <v>42224.83</v>
      </c>
    </row>
    <row r="24" spans="1:9" x14ac:dyDescent="0.25">
      <c r="A24" s="10" t="s">
        <v>40</v>
      </c>
      <c r="B24" s="20" t="s">
        <v>41</v>
      </c>
      <c r="C24" s="16" t="s">
        <v>37</v>
      </c>
      <c r="D24" s="11"/>
      <c r="E24" s="9"/>
      <c r="F24" s="9">
        <v>13043.48</v>
      </c>
    </row>
    <row r="25" spans="1:9" x14ac:dyDescent="0.25">
      <c r="A25" s="10" t="s">
        <v>42</v>
      </c>
      <c r="B25" s="20" t="s">
        <v>43</v>
      </c>
      <c r="C25" s="16" t="s">
        <v>28</v>
      </c>
      <c r="D25" s="16">
        <v>1</v>
      </c>
      <c r="E25" s="18">
        <v>2400</v>
      </c>
      <c r="F25" s="18">
        <f>E25*D25</f>
        <v>2400</v>
      </c>
    </row>
    <row r="26" spans="1:9" x14ac:dyDescent="0.25">
      <c r="A26" s="10" t="s">
        <v>44</v>
      </c>
      <c r="B26" s="20" t="s">
        <v>45</v>
      </c>
      <c r="C26" s="16" t="s">
        <v>28</v>
      </c>
      <c r="D26" s="16">
        <v>1</v>
      </c>
      <c r="E26" s="18">
        <v>8705.14</v>
      </c>
      <c r="F26" s="18">
        <f>E26*D26</f>
        <v>8705.14</v>
      </c>
    </row>
    <row r="27" spans="1:9" ht="15.75" customHeight="1" x14ac:dyDescent="0.25">
      <c r="A27" s="10" t="s">
        <v>46</v>
      </c>
      <c r="B27" s="20" t="s">
        <v>47</v>
      </c>
      <c r="C27" s="16" t="s">
        <v>48</v>
      </c>
      <c r="D27" s="16">
        <v>1</v>
      </c>
      <c r="E27" s="18">
        <v>6000</v>
      </c>
      <c r="F27" s="18">
        <f>E27*D27</f>
        <v>6000</v>
      </c>
    </row>
    <row r="28" spans="1:9" ht="15.75" customHeight="1" x14ac:dyDescent="0.25">
      <c r="A28" s="10" t="s">
        <v>49</v>
      </c>
      <c r="B28" s="20" t="s">
        <v>50</v>
      </c>
      <c r="C28" s="16" t="s">
        <v>28</v>
      </c>
      <c r="D28" s="16">
        <v>2</v>
      </c>
      <c r="E28" s="18">
        <v>4000</v>
      </c>
      <c r="F28" s="18">
        <f>E28*D28</f>
        <v>8000</v>
      </c>
    </row>
    <row r="29" spans="1:9" x14ac:dyDescent="0.25">
      <c r="A29" s="10"/>
      <c r="B29" s="17" t="s">
        <v>51</v>
      </c>
      <c r="C29" s="16"/>
      <c r="D29" s="16"/>
      <c r="E29" s="18"/>
      <c r="F29" s="21">
        <f>SUM(F22:F28)</f>
        <v>289069.09999999998</v>
      </c>
    </row>
    <row r="30" spans="1:9" x14ac:dyDescent="0.25">
      <c r="A30" s="10">
        <v>6</v>
      </c>
      <c r="B30" s="26" t="s">
        <v>52</v>
      </c>
      <c r="C30" s="16"/>
      <c r="D30" s="16"/>
      <c r="E30" s="18"/>
      <c r="F30" s="8">
        <f>F9+F18+F20+F12+F29</f>
        <v>304069.09999999998</v>
      </c>
    </row>
    <row r="31" spans="1:9" x14ac:dyDescent="0.25">
      <c r="A31" s="10">
        <v>7</v>
      </c>
      <c r="B31" s="26" t="s">
        <v>27</v>
      </c>
      <c r="C31" s="16"/>
      <c r="D31" s="16"/>
      <c r="E31" s="18"/>
      <c r="F31" s="8">
        <f>SUM(F32:F33)</f>
        <v>12000</v>
      </c>
    </row>
    <row r="32" spans="1:9" x14ac:dyDescent="0.25">
      <c r="A32" s="10" t="s">
        <v>53</v>
      </c>
      <c r="B32" s="20" t="s">
        <v>54</v>
      </c>
      <c r="C32" s="16"/>
      <c r="D32" s="16"/>
      <c r="E32" s="18"/>
      <c r="F32" s="9">
        <v>4000</v>
      </c>
    </row>
    <row r="33" spans="1:6" x14ac:dyDescent="0.25">
      <c r="A33" s="10" t="s">
        <v>55</v>
      </c>
      <c r="B33" s="20" t="s">
        <v>56</v>
      </c>
      <c r="C33" s="16"/>
      <c r="D33" s="16"/>
      <c r="E33" s="18"/>
      <c r="F33" s="9">
        <v>8000</v>
      </c>
    </row>
    <row r="34" spans="1:6" x14ac:dyDescent="0.25">
      <c r="A34" s="10">
        <v>8</v>
      </c>
      <c r="B34" s="17" t="s">
        <v>57</v>
      </c>
      <c r="C34" s="16"/>
      <c r="D34" s="16"/>
      <c r="E34" s="18"/>
      <c r="F34" s="8">
        <f>F30+F31</f>
        <v>316069.09999999998</v>
      </c>
    </row>
    <row r="35" spans="1:6" ht="15.75" customHeight="1" x14ac:dyDescent="0.25">
      <c r="A35" s="10">
        <v>9</v>
      </c>
      <c r="B35" s="17" t="s">
        <v>58</v>
      </c>
      <c r="C35" s="16"/>
      <c r="D35" s="27"/>
      <c r="E35" s="18"/>
      <c r="F35" s="8">
        <v>15050.9</v>
      </c>
    </row>
    <row r="36" spans="1:6" x14ac:dyDescent="0.25">
      <c r="A36" s="10">
        <v>10</v>
      </c>
      <c r="B36" s="17" t="s">
        <v>13</v>
      </c>
      <c r="C36" s="16"/>
      <c r="D36" s="16"/>
      <c r="E36" s="18"/>
      <c r="F36" s="8">
        <v>0</v>
      </c>
    </row>
    <row r="37" spans="1:6" x14ac:dyDescent="0.25">
      <c r="A37" s="10">
        <v>11</v>
      </c>
      <c r="B37" s="17" t="s">
        <v>59</v>
      </c>
      <c r="C37" s="16"/>
      <c r="D37" s="16"/>
      <c r="E37" s="18"/>
      <c r="F37" s="8">
        <f>F34+F35+F36</f>
        <v>331120</v>
      </c>
    </row>
    <row r="39" spans="1:6" ht="35.25" customHeight="1" x14ac:dyDescent="0.25">
      <c r="A39" s="33" t="s">
        <v>61</v>
      </c>
      <c r="B39" s="33"/>
      <c r="C39" s="33"/>
      <c r="D39" s="33"/>
      <c r="E39" s="33"/>
      <c r="F39" s="33"/>
    </row>
    <row r="40" spans="1:6" x14ac:dyDescent="0.25">
      <c r="A40" s="6"/>
      <c r="B40" s="6"/>
      <c r="C40" s="6"/>
      <c r="D40" s="6"/>
      <c r="E40" s="7"/>
      <c r="F40" s="7"/>
    </row>
    <row r="41" spans="1:6" ht="15.75" customHeight="1" x14ac:dyDescent="0.25">
      <c r="A41" s="33" t="s">
        <v>60</v>
      </c>
      <c r="B41" s="33"/>
      <c r="C41" s="6"/>
      <c r="D41" s="6"/>
      <c r="E41" s="7"/>
      <c r="F41" s="7"/>
    </row>
  </sheetData>
  <mergeCells count="6">
    <mergeCell ref="A41:B41"/>
    <mergeCell ref="A2:F2"/>
    <mergeCell ref="A3:F3"/>
    <mergeCell ref="B12:C12"/>
    <mergeCell ref="A39:F39"/>
    <mergeCell ref="B21:C2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МЦД</vt:lpstr>
      <vt:lpstr>'Расчет МЦД'!Область_печати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Князев Дмитрий Николаевич</cp:lastModifiedBy>
  <cp:lastPrinted>2019-08-21T09:08:48Z</cp:lastPrinted>
  <dcterms:created xsi:type="dcterms:W3CDTF">2019-06-24T10:44:12Z</dcterms:created>
  <dcterms:modified xsi:type="dcterms:W3CDTF">2020-02-25T12:01:10Z</dcterms:modified>
</cp:coreProperties>
</file>